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75" windowWidth="19875" windowHeight="7455" activeTab="1"/>
  </bookViews>
  <sheets>
    <sheet name="Fluxo de Caixa 2013" sheetId="4" r:id="rId1"/>
    <sheet name="Plan2" sheetId="2" r:id="rId2"/>
    <sheet name="Plan3" sheetId="3" r:id="rId3"/>
  </sheets>
  <definedNames>
    <definedName name="_xlnm.Print_Area" localSheetId="0">'Fluxo de Caixa 2013'!$A$1:$N$35</definedName>
  </definedNames>
  <calcPr calcId="144525"/>
</workbook>
</file>

<file path=xl/calcChain.xml><?xml version="1.0" encoding="utf-8"?>
<calcChain xmlns="http://schemas.openxmlformats.org/spreadsheetml/2006/main">
  <c r="F6" i="2" l="1"/>
  <c r="E6" i="2"/>
  <c r="N37" i="4"/>
  <c r="N31" i="4"/>
  <c r="M24" i="4"/>
  <c r="L24" i="4"/>
  <c r="K24" i="4"/>
  <c r="J24" i="4"/>
  <c r="I24" i="4"/>
  <c r="H24" i="4"/>
  <c r="G24" i="4"/>
  <c r="F24" i="4"/>
  <c r="E24" i="4"/>
  <c r="D24" i="4"/>
  <c r="C24" i="4"/>
  <c r="B24" i="4"/>
  <c r="N23" i="4"/>
  <c r="N35" i="4"/>
  <c r="N34" i="4"/>
  <c r="N33" i="4"/>
  <c r="N30" i="4"/>
  <c r="N29" i="4"/>
  <c r="N28" i="4"/>
  <c r="N27" i="4"/>
  <c r="N26" i="4"/>
  <c r="N22" i="4"/>
  <c r="N21" i="4"/>
  <c r="N20" i="4"/>
  <c r="N19" i="4"/>
  <c r="N17" i="4"/>
  <c r="N16" i="4"/>
  <c r="N15" i="4"/>
  <c r="N14" i="4"/>
  <c r="N9" i="4"/>
  <c r="N8" i="4"/>
  <c r="C1" i="4"/>
  <c r="D1" i="4" s="1"/>
  <c r="E1" i="4" s="1"/>
  <c r="F1" i="4" s="1"/>
  <c r="G1" i="4" s="1"/>
  <c r="H1" i="4" s="1"/>
  <c r="I1" i="4" s="1"/>
  <c r="J1" i="4" s="1"/>
  <c r="K1" i="4" s="1"/>
  <c r="L1" i="4" s="1"/>
  <c r="M1" i="4" s="1"/>
  <c r="N2" i="4" l="1"/>
  <c r="M10" i="4"/>
  <c r="N24" i="4"/>
  <c r="N32" i="4"/>
  <c r="N18" i="4"/>
  <c r="N38" i="4"/>
  <c r="N13" i="4"/>
  <c r="J10" i="4" l="1"/>
  <c r="I10" i="4"/>
  <c r="K10" i="4"/>
  <c r="N4" i="4"/>
  <c r="F10" i="4"/>
  <c r="H10" i="4"/>
  <c r="B10" i="4"/>
  <c r="N6" i="4"/>
  <c r="G10" i="4"/>
  <c r="D10" i="4"/>
  <c r="L10" i="4"/>
  <c r="E10" i="4"/>
  <c r="N25" i="4"/>
  <c r="C10" i="4"/>
  <c r="N10" i="4" l="1"/>
  <c r="C36" i="4"/>
  <c r="C37" i="4" s="1"/>
  <c r="N7" i="4"/>
  <c r="E36" i="4" l="1"/>
  <c r="E37" i="4" s="1"/>
  <c r="B36" i="4"/>
  <c r="B37" i="4" l="1"/>
  <c r="F36" i="4"/>
  <c r="F37" i="4" s="1"/>
  <c r="D36" i="4" l="1"/>
  <c r="B40" i="4"/>
  <c r="C39" i="4" s="1"/>
  <c r="C40" i="4" s="1"/>
  <c r="D39" i="4" s="1"/>
  <c r="G36" i="4"/>
  <c r="G37" i="4" s="1"/>
  <c r="D37" i="4" l="1"/>
  <c r="D40" i="4" l="1"/>
  <c r="E39" i="4" s="1"/>
  <c r="E40" i="4" s="1"/>
  <c r="F39" i="4" s="1"/>
  <c r="F40" i="4" s="1"/>
  <c r="G39" i="4" s="1"/>
  <c r="G40" i="4" s="1"/>
  <c r="H39" i="4" s="1"/>
  <c r="I36" i="4"/>
  <c r="I37" i="4" s="1"/>
  <c r="J36" i="4" l="1"/>
  <c r="J37" i="4" s="1"/>
  <c r="H36" i="4"/>
  <c r="K36" i="4" l="1"/>
  <c r="K37" i="4" s="1"/>
  <c r="H37" i="4"/>
  <c r="H40" i="4" l="1"/>
  <c r="I39" i="4" s="1"/>
  <c r="I40" i="4" s="1"/>
  <c r="J39" i="4" s="1"/>
  <c r="J40" i="4" s="1"/>
  <c r="K39" i="4" s="1"/>
  <c r="K40" i="4" s="1"/>
  <c r="L39" i="4" s="1"/>
  <c r="L36" i="4" l="1"/>
  <c r="L37" i="4" l="1"/>
  <c r="N3" i="4" l="1"/>
  <c r="L40" i="4"/>
  <c r="M39" i="4" s="1"/>
  <c r="M36" i="4" l="1"/>
  <c r="N12" i="4"/>
  <c r="M37" i="4" l="1"/>
  <c r="N36" i="4"/>
  <c r="M40" i="4" l="1"/>
</calcChain>
</file>

<file path=xl/sharedStrings.xml><?xml version="1.0" encoding="utf-8"?>
<sst xmlns="http://schemas.openxmlformats.org/spreadsheetml/2006/main" count="42" uniqueCount="42">
  <si>
    <t>FLUXO DE CAIXA</t>
  </si>
  <si>
    <t>JANEIRO</t>
  </si>
  <si>
    <t>TOTAL</t>
  </si>
  <si>
    <t>Vendas</t>
  </si>
  <si>
    <t>Compras</t>
  </si>
  <si>
    <t>Inadimplencia</t>
  </si>
  <si>
    <t>Receitas/Entradas</t>
  </si>
  <si>
    <t>Vendas à vista</t>
  </si>
  <si>
    <t>Vendas a prazo</t>
  </si>
  <si>
    <t>Injeção de capital</t>
  </si>
  <si>
    <t>Emprestimos</t>
  </si>
  <si>
    <t>A Total Rec. (+)</t>
  </si>
  <si>
    <t>Despesas/Saídas</t>
  </si>
  <si>
    <t>Fornecedores à vista</t>
  </si>
  <si>
    <t>Salários - funcionários</t>
  </si>
  <si>
    <t>Salários - administrativo</t>
  </si>
  <si>
    <t>Divisão de Lucros</t>
  </si>
  <si>
    <t>Reinvestimento</t>
  </si>
  <si>
    <t>Pró-Labore</t>
  </si>
  <si>
    <t>Aluguéis</t>
  </si>
  <si>
    <t>Energia/Água</t>
  </si>
  <si>
    <t>Seguros</t>
  </si>
  <si>
    <t>Publicidade</t>
  </si>
  <si>
    <t>Telefone</t>
  </si>
  <si>
    <t>Impostos (prefeitura)</t>
  </si>
  <si>
    <t>Encargos sociais</t>
  </si>
  <si>
    <t>Combustíveis</t>
  </si>
  <si>
    <t>Manutenção Automóvel</t>
  </si>
  <si>
    <t>IPVA</t>
  </si>
  <si>
    <t>Brindes</t>
  </si>
  <si>
    <t>Contador</t>
  </si>
  <si>
    <t>Outras Despesas</t>
  </si>
  <si>
    <t>Construção</t>
  </si>
  <si>
    <t>Aquisições bens (automóvel)</t>
  </si>
  <si>
    <t>B Total Desp. (-)</t>
  </si>
  <si>
    <t>C Fluxo Caixa (A - B)</t>
  </si>
  <si>
    <t>D Saldo Reservas (+ ou -)</t>
  </si>
  <si>
    <t>Saldo Acumulado</t>
  </si>
  <si>
    <t>Investimentos</t>
  </si>
  <si>
    <t>Simples (imposto)</t>
  </si>
  <si>
    <t>Tx. Manutenção de Conta</t>
  </si>
  <si>
    <t>Juros/financiamento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</si>
</sst>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165" fontId="0" fillId="0" borderId="0" xfId="0" applyNumberFormat="1"/>
    <xf numFmtId="165" fontId="0" fillId="0" borderId="1" xfId="0" applyNumberForma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39" fontId="0" fillId="0" borderId="0" xfId="0" applyNumberFormat="1"/>
    <xf numFmtId="0" fontId="2" fillId="2" borderId="2" xfId="0" applyFon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39" fontId="3" fillId="0" borderId="1" xfId="0" applyNumberFormat="1" applyFont="1" applyBorder="1" applyAlignment="1">
      <alignment horizontal="center"/>
    </xf>
    <xf numFmtId="166" fontId="0" fillId="0" borderId="0" xfId="0" applyNumberForma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 hidden="1"/>
    </xf>
  </cellXfs>
  <cellStyles count="2">
    <cellStyle name="Normal" xfId="0" builtinId="0"/>
    <cellStyle name="Separador de milhare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38" sqref="N38"/>
    </sheetView>
  </sheetViews>
  <sheetFormatPr defaultRowHeight="15" x14ac:dyDescent="0.25"/>
  <cols>
    <col min="1" max="1" width="32" bestFit="1" customWidth="1"/>
    <col min="2" max="13" width="11.42578125" customWidth="1"/>
    <col min="14" max="14" width="12.28515625" bestFit="1" customWidth="1"/>
    <col min="15" max="15" width="9.140625" customWidth="1"/>
    <col min="16" max="16" width="12.28515625" bestFit="1" customWidth="1"/>
    <col min="17" max="17" width="11.42578125" bestFit="1" customWidth="1"/>
    <col min="18" max="18" width="12.28515625" bestFit="1" customWidth="1"/>
  </cols>
  <sheetData>
    <row r="1" spans="1:17" x14ac:dyDescent="0.25">
      <c r="A1" s="7" t="s">
        <v>0</v>
      </c>
      <c r="B1" s="17" t="s">
        <v>1</v>
      </c>
      <c r="C1" s="18" t="str">
        <f t="shared" ref="C1:M1" ca="1" si="0">UPPER(TEXT(DATE(YEAR(TODAY()),MONTH("1/"&amp;B1&amp;"/1900")+1,1),"mmmm"))</f>
        <v>FEVEREIRO</v>
      </c>
      <c r="D1" s="18" t="str">
        <f t="shared" ca="1" si="0"/>
        <v>MARÇO</v>
      </c>
      <c r="E1" s="18" t="str">
        <f t="shared" ca="1" si="0"/>
        <v>ABRIL</v>
      </c>
      <c r="F1" s="18" t="str">
        <f t="shared" ca="1" si="0"/>
        <v>MAIO</v>
      </c>
      <c r="G1" s="18" t="str">
        <f t="shared" ca="1" si="0"/>
        <v>JUNHO</v>
      </c>
      <c r="H1" s="18" t="str">
        <f t="shared" ca="1" si="0"/>
        <v>JULHO</v>
      </c>
      <c r="I1" s="18" t="str">
        <f t="shared" ca="1" si="0"/>
        <v>AGOSTO</v>
      </c>
      <c r="J1" s="18" t="str">
        <f t="shared" ca="1" si="0"/>
        <v>SETEMBRO</v>
      </c>
      <c r="K1" s="18" t="str">
        <f t="shared" ca="1" si="0"/>
        <v>OUTUBRO</v>
      </c>
      <c r="L1" s="18" t="str">
        <f t="shared" ca="1" si="0"/>
        <v>NOVEMBRO</v>
      </c>
      <c r="M1" s="18" t="str">
        <f t="shared" ca="1" si="0"/>
        <v>DEZEMBRO</v>
      </c>
      <c r="N1" s="18" t="s">
        <v>2</v>
      </c>
    </row>
    <row r="2" spans="1:17" x14ac:dyDescent="0.25">
      <c r="A2" s="1" t="s">
        <v>3</v>
      </c>
      <c r="B2" s="3">
        <v>23072.421750000001</v>
      </c>
      <c r="C2" s="3">
        <v>22959.27175</v>
      </c>
      <c r="D2" s="3">
        <v>24560.208750000002</v>
      </c>
      <c r="E2" s="3">
        <v>25599.1345</v>
      </c>
      <c r="F2" s="3">
        <v>26614.974750000001</v>
      </c>
      <c r="G2" s="3">
        <v>27553.900500000003</v>
      </c>
      <c r="H2" s="3">
        <v>28894.433500000003</v>
      </c>
      <c r="I2" s="3">
        <v>26755.653750000001</v>
      </c>
      <c r="J2" s="3">
        <v>28152.761750000001</v>
      </c>
      <c r="K2" s="3">
        <v>28651.623000000003</v>
      </c>
      <c r="L2" s="3">
        <v>29790.548750000005</v>
      </c>
      <c r="M2" s="3">
        <v>38521.533749999995</v>
      </c>
      <c r="N2" s="3">
        <f t="shared" ref="N2:N4" si="1">SUM(B2:M2)</f>
        <v>331126.46650000004</v>
      </c>
    </row>
    <row r="3" spans="1:17" x14ac:dyDescent="0.25">
      <c r="A3" s="1" t="s">
        <v>4</v>
      </c>
      <c r="B3" s="3">
        <v>7222.25</v>
      </c>
      <c r="C3" s="3">
        <v>5106.25</v>
      </c>
      <c r="D3" s="3">
        <v>9317.5</v>
      </c>
      <c r="E3" s="3">
        <v>5766.25</v>
      </c>
      <c r="F3" s="3">
        <v>6127.5</v>
      </c>
      <c r="G3" s="3">
        <v>8843.5</v>
      </c>
      <c r="H3" s="3">
        <v>9867.5</v>
      </c>
      <c r="I3" s="3">
        <v>5797.5</v>
      </c>
      <c r="J3" s="3">
        <v>6347.5</v>
      </c>
      <c r="K3" s="3">
        <v>6677.5</v>
      </c>
      <c r="L3" s="3">
        <v>12756</v>
      </c>
      <c r="M3" s="3">
        <v>8437.5</v>
      </c>
      <c r="N3" s="3">
        <f t="shared" si="1"/>
        <v>92266.75</v>
      </c>
    </row>
    <row r="4" spans="1:17" x14ac:dyDescent="0.25">
      <c r="A4" s="1" t="s">
        <v>5</v>
      </c>
      <c r="B4" s="3">
        <v>922.89687000000004</v>
      </c>
      <c r="C4" s="3">
        <v>918.37086999999997</v>
      </c>
      <c r="D4" s="3">
        <v>982.40835000000004</v>
      </c>
      <c r="E4" s="3">
        <v>1023.96538</v>
      </c>
      <c r="F4" s="3">
        <v>1064.59899</v>
      </c>
      <c r="G4" s="3">
        <v>1102.1560200000001</v>
      </c>
      <c r="H4" s="3">
        <v>1155.7773400000001</v>
      </c>
      <c r="I4" s="3">
        <v>1070.22615</v>
      </c>
      <c r="J4" s="3">
        <v>1126.1104700000001</v>
      </c>
      <c r="K4" s="3">
        <v>1146.0649200000003</v>
      </c>
      <c r="L4" s="3">
        <v>1191.6219500000002</v>
      </c>
      <c r="M4" s="3">
        <v>1540.8613499999999</v>
      </c>
      <c r="N4" s="3">
        <f t="shared" si="1"/>
        <v>13245.058660000001</v>
      </c>
    </row>
    <row r="5" spans="1:17" x14ac:dyDescent="0.25">
      <c r="A5" s="4"/>
      <c r="B5" s="5"/>
      <c r="C5" s="5"/>
      <c r="D5" s="5"/>
      <c r="E5" s="5"/>
      <c r="F5" s="5" t="s">
        <v>6</v>
      </c>
      <c r="G5" s="5"/>
      <c r="H5" s="5"/>
      <c r="I5" s="5"/>
      <c r="J5" s="5"/>
      <c r="K5" s="5"/>
      <c r="L5" s="5"/>
      <c r="M5" s="15"/>
      <c r="N5" s="6"/>
    </row>
    <row r="6" spans="1:17" x14ac:dyDescent="0.25">
      <c r="A6" s="1" t="s">
        <v>7</v>
      </c>
      <c r="B6" s="3">
        <v>4429.9049760000007</v>
      </c>
      <c r="C6" s="3">
        <v>4408.1801760000008</v>
      </c>
      <c r="D6" s="3">
        <v>4715.5600800000002</v>
      </c>
      <c r="E6" s="3">
        <v>4915.0338240000001</v>
      </c>
      <c r="F6" s="3">
        <v>5110.0751520000013</v>
      </c>
      <c r="G6" s="3">
        <v>5290.3488960000013</v>
      </c>
      <c r="H6" s="3">
        <v>5547.731232000001</v>
      </c>
      <c r="I6" s="3">
        <v>5137.0855200000005</v>
      </c>
      <c r="J6" s="3">
        <v>5405.3302560000011</v>
      </c>
      <c r="K6" s="3">
        <v>5501.111616000001</v>
      </c>
      <c r="L6" s="3">
        <v>5719.7853600000017</v>
      </c>
      <c r="M6" s="3">
        <v>7396.1344799999997</v>
      </c>
      <c r="N6" s="3">
        <f>SUM(B6:M6)</f>
        <v>63576.281568000006</v>
      </c>
    </row>
    <row r="7" spans="1:17" x14ac:dyDescent="0.25">
      <c r="A7" s="1" t="s">
        <v>8</v>
      </c>
      <c r="B7" s="3">
        <v>23525.212032000003</v>
      </c>
      <c r="C7" s="3">
        <v>17719.619904000003</v>
      </c>
      <c r="D7" s="3">
        <v>17632.720704000003</v>
      </c>
      <c r="E7" s="3">
        <v>18862.240320000001</v>
      </c>
      <c r="F7" s="3">
        <v>19660.135296</v>
      </c>
      <c r="G7" s="3">
        <v>20440.300608000005</v>
      </c>
      <c r="H7" s="3">
        <v>21161.395584000005</v>
      </c>
      <c r="I7" s="3">
        <v>22190.924928000004</v>
      </c>
      <c r="J7" s="3">
        <v>20548.342080000002</v>
      </c>
      <c r="K7" s="3">
        <v>21621.321024000004</v>
      </c>
      <c r="L7" s="3">
        <v>22004.446464000004</v>
      </c>
      <c r="M7" s="3">
        <v>22879.141440000007</v>
      </c>
      <c r="N7" s="3">
        <f>SUM(B7:M7)</f>
        <v>248245.80038400003</v>
      </c>
    </row>
    <row r="8" spans="1:17" x14ac:dyDescent="0.25">
      <c r="A8" s="1" t="s">
        <v>9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f>SUM(B8:M8)</f>
        <v>0</v>
      </c>
    </row>
    <row r="9" spans="1:17" x14ac:dyDescent="0.25">
      <c r="A9" s="1" t="s">
        <v>10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f>SUM(B9:M9)</f>
        <v>0</v>
      </c>
    </row>
    <row r="10" spans="1:17" x14ac:dyDescent="0.25">
      <c r="A10" s="7" t="s">
        <v>11</v>
      </c>
      <c r="B10" s="8">
        <f>SUM(B6:B9)</f>
        <v>27955.117008000005</v>
      </c>
      <c r="C10" s="8">
        <f t="shared" ref="C10:M10" si="2">SUM(C6:C9)</f>
        <v>22127.800080000005</v>
      </c>
      <c r="D10" s="8">
        <f t="shared" si="2"/>
        <v>22348.280784000002</v>
      </c>
      <c r="E10" s="8">
        <f t="shared" si="2"/>
        <v>23777.274144000003</v>
      </c>
      <c r="F10" s="8">
        <f t="shared" si="2"/>
        <v>24770.210448000002</v>
      </c>
      <c r="G10" s="8">
        <f t="shared" si="2"/>
        <v>25730.649504000008</v>
      </c>
      <c r="H10" s="8">
        <f t="shared" si="2"/>
        <v>26709.126816000007</v>
      </c>
      <c r="I10" s="8">
        <f t="shared" si="2"/>
        <v>27328.010448000005</v>
      </c>
      <c r="J10" s="8">
        <f t="shared" si="2"/>
        <v>25953.672336000003</v>
      </c>
      <c r="K10" s="8">
        <f t="shared" si="2"/>
        <v>27122.432640000006</v>
      </c>
      <c r="L10" s="8">
        <f t="shared" si="2"/>
        <v>27724.231824000006</v>
      </c>
      <c r="M10" s="8">
        <f t="shared" si="2"/>
        <v>30275.275920000007</v>
      </c>
      <c r="N10" s="8">
        <f>SUM(B10:M10)</f>
        <v>311822.08195200004</v>
      </c>
    </row>
    <row r="11" spans="1:17" x14ac:dyDescent="0.25">
      <c r="A11" s="9"/>
      <c r="B11" s="10"/>
      <c r="C11" s="10"/>
      <c r="D11" s="10"/>
      <c r="E11" s="11"/>
      <c r="F11" s="9" t="s">
        <v>12</v>
      </c>
      <c r="G11" s="10"/>
      <c r="H11" s="10"/>
      <c r="I11" s="10"/>
      <c r="J11" s="10"/>
      <c r="K11" s="10"/>
      <c r="L11" s="10"/>
      <c r="M11" s="10"/>
      <c r="N11" s="11"/>
    </row>
    <row r="12" spans="1:17" x14ac:dyDescent="0.25">
      <c r="A12" s="1" t="s">
        <v>13</v>
      </c>
      <c r="B12" s="3">
        <v>-7222.25</v>
      </c>
      <c r="C12" s="3">
        <v>-5106.25</v>
      </c>
      <c r="D12" s="3">
        <v>-9317.5</v>
      </c>
      <c r="E12" s="3">
        <v>-5766.25</v>
      </c>
      <c r="F12" s="3">
        <v>-6127.5</v>
      </c>
      <c r="G12" s="3">
        <v>-8843.5</v>
      </c>
      <c r="H12" s="3">
        <v>-9867.5</v>
      </c>
      <c r="I12" s="3">
        <v>-5797.5</v>
      </c>
      <c r="J12" s="3">
        <v>-6347.5</v>
      </c>
      <c r="K12" s="3">
        <v>-6677.5</v>
      </c>
      <c r="L12" s="3">
        <v>-12756</v>
      </c>
      <c r="M12" s="3">
        <v>-8437.5</v>
      </c>
      <c r="N12" s="3">
        <f>SUM(B12:M12)</f>
        <v>-92266.75</v>
      </c>
    </row>
    <row r="13" spans="1:17" x14ac:dyDescent="0.25">
      <c r="A13" s="1" t="s">
        <v>14</v>
      </c>
      <c r="B13" s="3">
        <v>-724</v>
      </c>
      <c r="C13" s="3">
        <v>-724</v>
      </c>
      <c r="D13" s="3">
        <v>-724</v>
      </c>
      <c r="E13" s="3">
        <v>-724</v>
      </c>
      <c r="F13" s="3">
        <v>-724</v>
      </c>
      <c r="G13" s="3">
        <v>-724</v>
      </c>
      <c r="H13" s="3">
        <v>-724</v>
      </c>
      <c r="I13" s="3">
        <v>-724</v>
      </c>
      <c r="J13" s="3">
        <v>-724</v>
      </c>
      <c r="K13" s="3">
        <v>-724</v>
      </c>
      <c r="L13" s="3">
        <v>-724</v>
      </c>
      <c r="M13" s="3">
        <v>-724</v>
      </c>
      <c r="N13" s="3">
        <f t="shared" ref="N13:N35" si="3">SUM(B13:M13)</f>
        <v>-8688</v>
      </c>
    </row>
    <row r="14" spans="1:17" x14ac:dyDescent="0.25">
      <c r="A14" s="1" t="s">
        <v>15</v>
      </c>
      <c r="B14" s="3">
        <v>-2100</v>
      </c>
      <c r="C14" s="3">
        <v>-2100</v>
      </c>
      <c r="D14" s="3">
        <v>-2100</v>
      </c>
      <c r="E14" s="3">
        <v>-2100</v>
      </c>
      <c r="F14" s="3">
        <v>-2100</v>
      </c>
      <c r="G14" s="3">
        <v>-2100</v>
      </c>
      <c r="H14" s="3">
        <v>-2100</v>
      </c>
      <c r="I14" s="3">
        <v>-2100</v>
      </c>
      <c r="J14" s="3">
        <v>-2100</v>
      </c>
      <c r="K14" s="3">
        <v>-2100</v>
      </c>
      <c r="L14" s="3">
        <v>-2100</v>
      </c>
      <c r="M14" s="3">
        <v>-2100</v>
      </c>
      <c r="N14" s="3">
        <f t="shared" si="3"/>
        <v>-25200</v>
      </c>
      <c r="P14" s="2"/>
      <c r="Q14" s="2"/>
    </row>
    <row r="15" spans="1:17" x14ac:dyDescent="0.25">
      <c r="A15" s="1" t="s">
        <v>16</v>
      </c>
      <c r="B15" s="3">
        <v>-5000</v>
      </c>
      <c r="C15" s="3">
        <v>-5000</v>
      </c>
      <c r="D15" s="3">
        <v>-5000</v>
      </c>
      <c r="E15" s="3">
        <v>-5000</v>
      </c>
      <c r="F15" s="3">
        <v>-5000</v>
      </c>
      <c r="G15" s="3">
        <v>-5000</v>
      </c>
      <c r="H15" s="3">
        <v>-5000</v>
      </c>
      <c r="I15" s="3">
        <v>-5000</v>
      </c>
      <c r="J15" s="3">
        <v>-5000</v>
      </c>
      <c r="K15" s="3">
        <v>-5000</v>
      </c>
      <c r="L15" s="3">
        <v>-5000</v>
      </c>
      <c r="M15" s="3">
        <v>-15000</v>
      </c>
      <c r="N15" s="3">
        <f t="shared" si="3"/>
        <v>-70000</v>
      </c>
      <c r="O15" s="2"/>
      <c r="P15" s="2"/>
      <c r="Q15" s="2"/>
    </row>
    <row r="16" spans="1:17" x14ac:dyDescent="0.25">
      <c r="A16" s="1" t="s">
        <v>17</v>
      </c>
      <c r="B16" s="3">
        <v>-3000</v>
      </c>
      <c r="C16" s="3">
        <v>-3000</v>
      </c>
      <c r="D16" s="3">
        <v>-3000</v>
      </c>
      <c r="E16" s="3">
        <v>-3000</v>
      </c>
      <c r="F16" s="3">
        <v>-3000</v>
      </c>
      <c r="G16" s="3">
        <v>-3000</v>
      </c>
      <c r="H16" s="3">
        <v>-3000</v>
      </c>
      <c r="I16" s="3">
        <v>-3000</v>
      </c>
      <c r="J16" s="3">
        <v>-3000</v>
      </c>
      <c r="K16" s="3">
        <v>-3000</v>
      </c>
      <c r="L16" s="3">
        <v>-3000</v>
      </c>
      <c r="M16" s="3">
        <v>-6000</v>
      </c>
      <c r="N16" s="3">
        <f t="shared" si="3"/>
        <v>-39000</v>
      </c>
      <c r="O16" s="2"/>
      <c r="P16" s="2"/>
      <c r="Q16" s="2"/>
    </row>
    <row r="17" spans="1:18" x14ac:dyDescent="0.25">
      <c r="A17" s="1" t="s">
        <v>18</v>
      </c>
      <c r="B17" s="3">
        <v>-724</v>
      </c>
      <c r="C17" s="3">
        <v>-724</v>
      </c>
      <c r="D17" s="3">
        <v>-724</v>
      </c>
      <c r="E17" s="3">
        <v>-724</v>
      </c>
      <c r="F17" s="3">
        <v>-724</v>
      </c>
      <c r="G17" s="3">
        <v>-724</v>
      </c>
      <c r="H17" s="3">
        <v>-724</v>
      </c>
      <c r="I17" s="3">
        <v>-724</v>
      </c>
      <c r="J17" s="3">
        <v>-724</v>
      </c>
      <c r="K17" s="3">
        <v>-724</v>
      </c>
      <c r="L17" s="3">
        <v>-724</v>
      </c>
      <c r="M17" s="3">
        <v>-724</v>
      </c>
      <c r="N17" s="3">
        <f t="shared" si="3"/>
        <v>-8688</v>
      </c>
      <c r="O17" s="2"/>
      <c r="P17" s="2"/>
      <c r="Q17" s="2"/>
      <c r="R17" s="2"/>
    </row>
    <row r="18" spans="1:18" x14ac:dyDescent="0.25">
      <c r="A18" s="1" t="s">
        <v>19</v>
      </c>
      <c r="B18" s="3">
        <v>-210</v>
      </c>
      <c r="C18" s="3">
        <v>-210</v>
      </c>
      <c r="D18" s="3">
        <v>-210</v>
      </c>
      <c r="E18" s="3">
        <v>-210</v>
      </c>
      <c r="F18" s="3">
        <v>-210</v>
      </c>
      <c r="G18" s="3">
        <v>-210</v>
      </c>
      <c r="H18" s="3">
        <v>-210</v>
      </c>
      <c r="I18" s="3">
        <v>-210</v>
      </c>
      <c r="J18" s="3">
        <v>-210</v>
      </c>
      <c r="K18" s="3">
        <v>-210</v>
      </c>
      <c r="L18" s="3">
        <v>-210</v>
      </c>
      <c r="M18" s="3">
        <v>-210</v>
      </c>
      <c r="N18" s="3">
        <f t="shared" si="3"/>
        <v>-2520</v>
      </c>
      <c r="P18" s="2"/>
      <c r="R18" s="2"/>
    </row>
    <row r="19" spans="1:18" x14ac:dyDescent="0.25">
      <c r="A19" s="1" t="s">
        <v>20</v>
      </c>
      <c r="B19" s="3">
        <v>-60</v>
      </c>
      <c r="C19" s="3">
        <v>-60</v>
      </c>
      <c r="D19" s="3">
        <v>-60</v>
      </c>
      <c r="E19" s="3">
        <v>-60</v>
      </c>
      <c r="F19" s="3">
        <v>-60</v>
      </c>
      <c r="G19" s="3">
        <v>-60</v>
      </c>
      <c r="H19" s="3">
        <v>-60</v>
      </c>
      <c r="I19" s="3">
        <v>-60</v>
      </c>
      <c r="J19" s="3">
        <v>-60</v>
      </c>
      <c r="K19" s="3">
        <v>-60</v>
      </c>
      <c r="L19" s="3">
        <v>-60</v>
      </c>
      <c r="M19" s="3">
        <v>-60</v>
      </c>
      <c r="N19" s="3">
        <f t="shared" si="3"/>
        <v>-720</v>
      </c>
      <c r="P19" s="2"/>
      <c r="R19" s="2"/>
    </row>
    <row r="20" spans="1:18" x14ac:dyDescent="0.25">
      <c r="A20" s="1" t="s">
        <v>21</v>
      </c>
      <c r="B20" s="3">
        <v>-100</v>
      </c>
      <c r="C20" s="3">
        <v>-100</v>
      </c>
      <c r="D20" s="3">
        <v>-100</v>
      </c>
      <c r="E20" s="3">
        <v>-100</v>
      </c>
      <c r="F20" s="3">
        <v>-100</v>
      </c>
      <c r="G20" s="3">
        <v>-100</v>
      </c>
      <c r="H20" s="3">
        <v>-100</v>
      </c>
      <c r="I20" s="3">
        <v>-100</v>
      </c>
      <c r="J20" s="3">
        <v>-100</v>
      </c>
      <c r="K20" s="3">
        <v>-100</v>
      </c>
      <c r="L20" s="3">
        <v>-100</v>
      </c>
      <c r="M20" s="3">
        <v>-100</v>
      </c>
      <c r="N20" s="3">
        <f t="shared" si="3"/>
        <v>-1200</v>
      </c>
    </row>
    <row r="21" spans="1:18" x14ac:dyDescent="0.25">
      <c r="A21" s="1" t="s">
        <v>22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-700</v>
      </c>
      <c r="H21" s="3">
        <v>-300</v>
      </c>
      <c r="I21" s="3">
        <v>0</v>
      </c>
      <c r="J21" s="3">
        <v>0</v>
      </c>
      <c r="K21" s="3">
        <v>-600</v>
      </c>
      <c r="L21" s="3">
        <v>-1000</v>
      </c>
      <c r="M21" s="3">
        <v>-400</v>
      </c>
      <c r="N21" s="3">
        <f t="shared" si="3"/>
        <v>-3000</v>
      </c>
      <c r="P21" s="16"/>
    </row>
    <row r="22" spans="1:18" x14ac:dyDescent="0.25">
      <c r="A22" s="1" t="s">
        <v>23</v>
      </c>
      <c r="B22" s="3">
        <v>-200</v>
      </c>
      <c r="C22" s="3">
        <v>-200</v>
      </c>
      <c r="D22" s="3">
        <v>-200</v>
      </c>
      <c r="E22" s="3">
        <v>-200</v>
      </c>
      <c r="F22" s="3">
        <v>-200</v>
      </c>
      <c r="G22" s="3">
        <v>-200</v>
      </c>
      <c r="H22" s="3">
        <v>-200</v>
      </c>
      <c r="I22" s="3">
        <v>-200</v>
      </c>
      <c r="J22" s="3">
        <v>-200</v>
      </c>
      <c r="K22" s="3">
        <v>-200</v>
      </c>
      <c r="L22" s="3">
        <v>-200</v>
      </c>
      <c r="M22" s="3">
        <v>-200</v>
      </c>
      <c r="N22" s="3">
        <f t="shared" si="3"/>
        <v>-2400</v>
      </c>
      <c r="P22" s="2"/>
    </row>
    <row r="23" spans="1:18" x14ac:dyDescent="0.25">
      <c r="A23" s="1" t="s">
        <v>24</v>
      </c>
      <c r="B23" s="3">
        <v>-500</v>
      </c>
      <c r="C23" s="3"/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f t="shared" si="3"/>
        <v>-500</v>
      </c>
      <c r="P23" s="2"/>
    </row>
    <row r="24" spans="1:18" x14ac:dyDescent="0.25">
      <c r="A24" s="1" t="s">
        <v>25</v>
      </c>
      <c r="B24" s="3">
        <f>B13*0.94+B17*0.11</f>
        <v>-760.19999999999993</v>
      </c>
      <c r="C24" s="3">
        <f t="shared" ref="C24:M24" si="4">C13*0.94+C17*0.11</f>
        <v>-760.19999999999993</v>
      </c>
      <c r="D24" s="3">
        <f t="shared" si="4"/>
        <v>-760.19999999999993</v>
      </c>
      <c r="E24" s="3">
        <f t="shared" si="4"/>
        <v>-760.19999999999993</v>
      </c>
      <c r="F24" s="3">
        <f t="shared" si="4"/>
        <v>-760.19999999999993</v>
      </c>
      <c r="G24" s="3">
        <f t="shared" si="4"/>
        <v>-760.19999999999993</v>
      </c>
      <c r="H24" s="3">
        <f t="shared" si="4"/>
        <v>-760.19999999999993</v>
      </c>
      <c r="I24" s="3">
        <f t="shared" si="4"/>
        <v>-760.19999999999993</v>
      </c>
      <c r="J24" s="3">
        <f t="shared" si="4"/>
        <v>-760.19999999999993</v>
      </c>
      <c r="K24" s="3">
        <f t="shared" si="4"/>
        <v>-760.19999999999993</v>
      </c>
      <c r="L24" s="3">
        <f t="shared" si="4"/>
        <v>-760.19999999999993</v>
      </c>
      <c r="M24" s="3">
        <f t="shared" si="4"/>
        <v>-760.19999999999993</v>
      </c>
      <c r="N24" s="3">
        <f t="shared" si="3"/>
        <v>-9122.4</v>
      </c>
    </row>
    <row r="25" spans="1:18" x14ac:dyDescent="0.25">
      <c r="A25" s="1" t="s">
        <v>39</v>
      </c>
      <c r="B25" s="3">
        <v>-1272.276694725</v>
      </c>
      <c r="C25" s="3">
        <v>-1266.0873897249999</v>
      </c>
      <c r="D25" s="3">
        <v>-1353.658643625</v>
      </c>
      <c r="E25" s="3">
        <v>-1410.4878821499999</v>
      </c>
      <c r="F25" s="3">
        <v>-1466.0543438249999</v>
      </c>
      <c r="G25" s="3">
        <v>-1517.4135823500001</v>
      </c>
      <c r="H25" s="3">
        <v>-1590.7407374500001</v>
      </c>
      <c r="I25" s="3">
        <v>-1473.7494851249999</v>
      </c>
      <c r="J25" s="3">
        <v>-1550.1712927250001</v>
      </c>
      <c r="K25" s="3">
        <v>-1577.4590031</v>
      </c>
      <c r="L25" s="3">
        <v>-1639.7582416250002</v>
      </c>
      <c r="M25" s="3">
        <v>-2117.3431211249995</v>
      </c>
      <c r="N25" s="3">
        <f t="shared" si="3"/>
        <v>-18235.200417549997</v>
      </c>
    </row>
    <row r="26" spans="1:18" x14ac:dyDescent="0.25">
      <c r="A26" s="1" t="s">
        <v>26</v>
      </c>
      <c r="B26" s="3">
        <v>-994.5</v>
      </c>
      <c r="C26" s="3">
        <v>-994.5</v>
      </c>
      <c r="D26" s="3">
        <v>-994.5</v>
      </c>
      <c r="E26" s="3">
        <v>-994.5</v>
      </c>
      <c r="F26" s="3">
        <v>-994.5</v>
      </c>
      <c r="G26" s="3">
        <v>-994.5</v>
      </c>
      <c r="H26" s="3">
        <v>-994.5</v>
      </c>
      <c r="I26" s="3">
        <v>-994.5</v>
      </c>
      <c r="J26" s="3">
        <v>-994.5</v>
      </c>
      <c r="K26" s="3">
        <v>-994.5</v>
      </c>
      <c r="L26" s="3">
        <v>-994.5</v>
      </c>
      <c r="M26" s="3">
        <v>-994.5</v>
      </c>
      <c r="N26" s="3">
        <f t="shared" si="3"/>
        <v>-11934</v>
      </c>
    </row>
    <row r="27" spans="1:18" x14ac:dyDescent="0.25">
      <c r="A27" s="1" t="s">
        <v>27</v>
      </c>
      <c r="B27" s="3">
        <v>-150</v>
      </c>
      <c r="C27" s="3">
        <v>-150</v>
      </c>
      <c r="D27" s="3">
        <v>-150</v>
      </c>
      <c r="E27" s="3">
        <v>-150</v>
      </c>
      <c r="F27" s="3">
        <v>-150</v>
      </c>
      <c r="G27" s="3">
        <v>-150</v>
      </c>
      <c r="H27" s="3">
        <v>-150</v>
      </c>
      <c r="I27" s="3">
        <v>-150</v>
      </c>
      <c r="J27" s="3">
        <v>-150</v>
      </c>
      <c r="K27" s="3">
        <v>-150</v>
      </c>
      <c r="L27" s="3">
        <v>-150</v>
      </c>
      <c r="M27" s="3">
        <v>-150</v>
      </c>
      <c r="N27" s="3">
        <f t="shared" si="3"/>
        <v>-1800</v>
      </c>
    </row>
    <row r="28" spans="1:18" s="13" customFormat="1" x14ac:dyDescent="0.25">
      <c r="A28" s="12" t="s">
        <v>28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-850</v>
      </c>
      <c r="L28" s="3">
        <v>0</v>
      </c>
      <c r="M28" s="3">
        <v>0</v>
      </c>
      <c r="N28" s="3">
        <f t="shared" si="3"/>
        <v>-850</v>
      </c>
    </row>
    <row r="29" spans="1:18" s="13" customFormat="1" x14ac:dyDescent="0.25">
      <c r="A29" s="12" t="s">
        <v>40</v>
      </c>
      <c r="B29" s="3">
        <v>-46</v>
      </c>
      <c r="C29" s="3">
        <v>-46</v>
      </c>
      <c r="D29" s="3">
        <v>-46</v>
      </c>
      <c r="E29" s="3">
        <v>-70</v>
      </c>
      <c r="F29" s="3">
        <v>-46</v>
      </c>
      <c r="G29" s="3">
        <v>-46</v>
      </c>
      <c r="H29" s="3">
        <v>-46</v>
      </c>
      <c r="I29" s="3">
        <v>-46</v>
      </c>
      <c r="J29" s="3">
        <v>-46</v>
      </c>
      <c r="K29" s="3">
        <v>-46</v>
      </c>
      <c r="L29" s="3">
        <v>-46</v>
      </c>
      <c r="M29" s="3">
        <v>-46</v>
      </c>
      <c r="N29" s="3">
        <f t="shared" si="3"/>
        <v>-576</v>
      </c>
    </row>
    <row r="30" spans="1:18" s="13" customFormat="1" x14ac:dyDescent="0.25">
      <c r="A30" s="12" t="s">
        <v>29</v>
      </c>
      <c r="B30" s="3">
        <v>0</v>
      </c>
      <c r="C30" s="3">
        <v>0</v>
      </c>
      <c r="D30" s="3">
        <v>0</v>
      </c>
      <c r="E30" s="3">
        <v>0</v>
      </c>
      <c r="F30" s="3">
        <v>-250</v>
      </c>
      <c r="G30" s="3">
        <v>0</v>
      </c>
      <c r="H30" s="3">
        <v>0</v>
      </c>
      <c r="I30" s="3">
        <v>-150</v>
      </c>
      <c r="J30" s="3">
        <v>0</v>
      </c>
      <c r="K30" s="3">
        <v>0</v>
      </c>
      <c r="L30" s="3">
        <v>0</v>
      </c>
      <c r="M30" s="3">
        <v>-700</v>
      </c>
      <c r="N30" s="3">
        <f t="shared" ref="N30" si="5">SUM(B30:M30)</f>
        <v>-1100</v>
      </c>
    </row>
    <row r="31" spans="1:18" x14ac:dyDescent="0.25">
      <c r="A31" s="1" t="s">
        <v>30</v>
      </c>
      <c r="B31" s="3">
        <v>-408</v>
      </c>
      <c r="C31" s="3">
        <v>-408</v>
      </c>
      <c r="D31" s="3">
        <v>-408</v>
      </c>
      <c r="E31" s="3">
        <v>-408</v>
      </c>
      <c r="F31" s="3">
        <v>-408</v>
      </c>
      <c r="G31" s="3">
        <v>-408</v>
      </c>
      <c r="H31" s="3">
        <v>-408</v>
      </c>
      <c r="I31" s="3">
        <v>-408</v>
      </c>
      <c r="J31" s="3">
        <v>-408</v>
      </c>
      <c r="K31" s="3">
        <v>-408</v>
      </c>
      <c r="L31" s="3">
        <v>-408</v>
      </c>
      <c r="M31" s="3">
        <v>-408</v>
      </c>
      <c r="N31" s="3">
        <f t="shared" si="3"/>
        <v>-4896</v>
      </c>
    </row>
    <row r="32" spans="1:18" x14ac:dyDescent="0.25">
      <c r="A32" s="1" t="s">
        <v>41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f t="shared" si="3"/>
        <v>0</v>
      </c>
    </row>
    <row r="33" spans="1:17" x14ac:dyDescent="0.25">
      <c r="A33" s="1" t="s">
        <v>31</v>
      </c>
      <c r="B33" s="3">
        <v>-310</v>
      </c>
      <c r="C33" s="3">
        <v>-310</v>
      </c>
      <c r="D33" s="3">
        <v>-310</v>
      </c>
      <c r="E33" s="3">
        <v>-310</v>
      </c>
      <c r="F33" s="3">
        <v>-310</v>
      </c>
      <c r="G33" s="3">
        <v>-310</v>
      </c>
      <c r="H33" s="3">
        <v>-310</v>
      </c>
      <c r="I33" s="3">
        <v>-310</v>
      </c>
      <c r="J33" s="3">
        <v>-310</v>
      </c>
      <c r="K33" s="3">
        <v>-310</v>
      </c>
      <c r="L33" s="3">
        <v>-310</v>
      </c>
      <c r="M33" s="3">
        <v>-310</v>
      </c>
      <c r="N33" s="3">
        <f t="shared" si="3"/>
        <v>-3720</v>
      </c>
    </row>
    <row r="34" spans="1:17" x14ac:dyDescent="0.25">
      <c r="A34" s="1" t="s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si="3"/>
        <v>0</v>
      </c>
    </row>
    <row r="35" spans="1:17" x14ac:dyDescent="0.25">
      <c r="A35" s="1" t="s">
        <v>33</v>
      </c>
      <c r="B35" s="3">
        <v>-523.81241122513745</v>
      </c>
      <c r="C35" s="3">
        <v>-523.81241122513745</v>
      </c>
      <c r="D35" s="3">
        <v>-523.81241122513745</v>
      </c>
      <c r="E35" s="3">
        <v>-523.81241122513745</v>
      </c>
      <c r="F35" s="3">
        <v>-523.81241122513745</v>
      </c>
      <c r="G35" s="3">
        <v>-523.81241122513745</v>
      </c>
      <c r="H35" s="3">
        <v>-523.81241122513745</v>
      </c>
      <c r="I35" s="3">
        <v>-523.81241122513745</v>
      </c>
      <c r="J35" s="3">
        <v>-523.81241122513745</v>
      </c>
      <c r="K35" s="3">
        <v>-523.81241122513745</v>
      </c>
      <c r="L35" s="3">
        <v>-523.81241122513745</v>
      </c>
      <c r="M35" s="3">
        <v>-523.81241122513745</v>
      </c>
      <c r="N35" s="3">
        <f t="shared" si="3"/>
        <v>-6285.7489347016481</v>
      </c>
    </row>
    <row r="36" spans="1:17" x14ac:dyDescent="0.25">
      <c r="A36" s="7" t="s">
        <v>34</v>
      </c>
      <c r="B36" s="8">
        <f>SUM(B12:B35)</f>
        <v>-24305.039105950138</v>
      </c>
      <c r="C36" s="8">
        <f>SUM(C12:C35)</f>
        <v>-21682.849800950138</v>
      </c>
      <c r="D36" s="8">
        <f>SUM(D12:D35)</f>
        <v>-25981.67105485014</v>
      </c>
      <c r="E36" s="8">
        <f>SUM(E12:E35)</f>
        <v>-22511.250293375138</v>
      </c>
      <c r="F36" s="8">
        <f>SUM(F12:F35)</f>
        <v>-23154.066755050138</v>
      </c>
      <c r="G36" s="8">
        <f>SUM(G12:G35)</f>
        <v>-26371.42599357514</v>
      </c>
      <c r="H36" s="8">
        <f>SUM(H12:H35)</f>
        <v>-27068.75314867514</v>
      </c>
      <c r="I36" s="8">
        <f>SUM(I12:I35)</f>
        <v>-22731.761896350141</v>
      </c>
      <c r="J36" s="8">
        <f>SUM(J12:J35)</f>
        <v>-23208.183703950141</v>
      </c>
      <c r="K36" s="8">
        <f>SUM(K12:K35)</f>
        <v>-25015.47141432514</v>
      </c>
      <c r="L36" s="8">
        <f>SUM(L12:L35)</f>
        <v>-30706.27065285014</v>
      </c>
      <c r="M36" s="8">
        <f>SUM(M12:M35)</f>
        <v>-39965.355532350135</v>
      </c>
      <c r="N36" s="8">
        <f>SUM(B36:M36)</f>
        <v>-312702.09935225168</v>
      </c>
      <c r="Q36" s="14"/>
    </row>
    <row r="37" spans="1:17" x14ac:dyDescent="0.25">
      <c r="A37" s="1" t="s">
        <v>35</v>
      </c>
      <c r="B37" s="3">
        <f>B10+B36</f>
        <v>3650.0779020498667</v>
      </c>
      <c r="C37" s="3">
        <f>C10+C36</f>
        <v>444.95027904986637</v>
      </c>
      <c r="D37" s="3">
        <f>D10+D36</f>
        <v>-3633.3902708501373</v>
      </c>
      <c r="E37" s="3">
        <f>E10+E36</f>
        <v>1266.0238506248643</v>
      </c>
      <c r="F37" s="3">
        <f>F10+F36</f>
        <v>1616.1436929498632</v>
      </c>
      <c r="G37" s="3">
        <f>G10+G36</f>
        <v>-640.77648957513156</v>
      </c>
      <c r="H37" s="3">
        <f>H10+H36</f>
        <v>-359.62633267513229</v>
      </c>
      <c r="I37" s="3">
        <f>I10+I36</f>
        <v>4596.2485516498637</v>
      </c>
      <c r="J37" s="3">
        <f>J10+J36</f>
        <v>2745.4886320498626</v>
      </c>
      <c r="K37" s="3">
        <f>K10+K36</f>
        <v>2106.961225674866</v>
      </c>
      <c r="L37" s="3">
        <f>L10+L36</f>
        <v>-2982.0388288501345</v>
      </c>
      <c r="M37" s="3">
        <f>M10+M36</f>
        <v>-9690.0796123501277</v>
      </c>
      <c r="N37" s="3">
        <f>SUM(B37:M37)-N15-N16</f>
        <v>108119.98259974839</v>
      </c>
    </row>
    <row r="38" spans="1:17" x14ac:dyDescent="0.25">
      <c r="A38" s="1" t="s">
        <v>38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f>SUM(B38:M38)</f>
        <v>0</v>
      </c>
    </row>
    <row r="39" spans="1:17" x14ac:dyDescent="0.25">
      <c r="A39" s="1" t="s">
        <v>36</v>
      </c>
      <c r="B39" s="3">
        <v>8498.3591298210013</v>
      </c>
      <c r="C39" s="3">
        <f>B40</f>
        <v>12148.437031870868</v>
      </c>
      <c r="D39" s="3">
        <f t="shared" ref="D39:M39" si="6">C40</f>
        <v>12593.387310920734</v>
      </c>
      <c r="E39" s="3">
        <f t="shared" si="6"/>
        <v>8959.997040070597</v>
      </c>
      <c r="F39" s="3">
        <f t="shared" si="6"/>
        <v>10226.020890695461</v>
      </c>
      <c r="G39" s="3">
        <f t="shared" si="6"/>
        <v>11842.164583645324</v>
      </c>
      <c r="H39" s="3">
        <f t="shared" si="6"/>
        <v>11201.388094070193</v>
      </c>
      <c r="I39" s="3">
        <f t="shared" si="6"/>
        <v>10841.761761395061</v>
      </c>
      <c r="J39" s="3">
        <f t="shared" si="6"/>
        <v>15438.010313044924</v>
      </c>
      <c r="K39" s="3">
        <f t="shared" si="6"/>
        <v>18183.498945094787</v>
      </c>
      <c r="L39" s="3">
        <f t="shared" si="6"/>
        <v>20290.460170769653</v>
      </c>
      <c r="M39" s="3">
        <f t="shared" si="6"/>
        <v>17308.421341919518</v>
      </c>
      <c r="N39" s="3"/>
    </row>
    <row r="40" spans="1:17" x14ac:dyDescent="0.25">
      <c r="A40" s="7" t="s">
        <v>37</v>
      </c>
      <c r="B40" s="8">
        <f>B37+B39</f>
        <v>12148.437031870868</v>
      </c>
      <c r="C40" s="8">
        <f t="shared" ref="C40:M40" si="7">C37+C39</f>
        <v>12593.387310920734</v>
      </c>
      <c r="D40" s="8">
        <f t="shared" si="7"/>
        <v>8959.997040070597</v>
      </c>
      <c r="E40" s="8">
        <f t="shared" si="7"/>
        <v>10226.020890695461</v>
      </c>
      <c r="F40" s="8">
        <f t="shared" si="7"/>
        <v>11842.164583645324</v>
      </c>
      <c r="G40" s="8">
        <f t="shared" si="7"/>
        <v>11201.388094070193</v>
      </c>
      <c r="H40" s="8">
        <f t="shared" si="7"/>
        <v>10841.761761395061</v>
      </c>
      <c r="I40" s="8">
        <f t="shared" si="7"/>
        <v>15438.010313044924</v>
      </c>
      <c r="J40" s="8">
        <f t="shared" si="7"/>
        <v>18183.498945094787</v>
      </c>
      <c r="K40" s="8">
        <f t="shared" si="7"/>
        <v>20290.460170769653</v>
      </c>
      <c r="L40" s="8">
        <f t="shared" si="7"/>
        <v>17308.421341919518</v>
      </c>
      <c r="M40" s="8">
        <f t="shared" si="7"/>
        <v>7618.3417295693907</v>
      </c>
      <c r="N40" s="8"/>
    </row>
  </sheetData>
  <mergeCells count="11">
    <mergeCell ref="A11:B11"/>
    <mergeCell ref="C11:E11"/>
    <mergeCell ref="F11:H11"/>
    <mergeCell ref="I11:K11"/>
    <mergeCell ref="L11:N11"/>
    <mergeCell ref="A5:B5"/>
    <mergeCell ref="C5:E5"/>
    <mergeCell ref="F5:H5"/>
    <mergeCell ref="I5:J5"/>
    <mergeCell ref="K5:L5"/>
    <mergeCell ref="M5:N5"/>
  </mergeCells>
  <pageMargins left="0.31496062992125984" right="0.11811023622047245" top="0.82677165354330717" bottom="0.23622047244094491" header="0.19685039370078741" footer="0.19685039370078741"/>
  <pageSetup paperSize="9" scale="79" orientation="landscape" horizontalDpi="1200" verticalDpi="1200" r:id="rId1"/>
  <headerFooter>
    <oddHeader>&amp;L&amp;G&amp;C&amp;"-,Negrito"&amp;18
FLUXO DE CAIXA - ANO 2012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F6"/>
  <sheetViews>
    <sheetView tabSelected="1" workbookViewId="0">
      <selection activeCell="E7" sqref="E7"/>
    </sheetView>
  </sheetViews>
  <sheetFormatPr defaultRowHeight="15" x14ac:dyDescent="0.25"/>
  <cols>
    <col min="1" max="16384" width="9.140625" style="20"/>
  </cols>
  <sheetData>
    <row r="3" spans="5:6" x14ac:dyDescent="0.25">
      <c r="E3" s="21">
        <v>1.92</v>
      </c>
      <c r="F3" s="21">
        <v>1.9</v>
      </c>
    </row>
    <row r="4" spans="5:6" x14ac:dyDescent="0.25">
      <c r="E4" s="21">
        <v>1.49</v>
      </c>
      <c r="F4" s="21">
        <v>1.5</v>
      </c>
    </row>
    <row r="5" spans="5:6" x14ac:dyDescent="0.25">
      <c r="E5" s="21">
        <v>1.44</v>
      </c>
      <c r="F5" s="21">
        <v>1.4</v>
      </c>
    </row>
    <row r="6" spans="5:6" x14ac:dyDescent="0.25">
      <c r="E6" s="19">
        <f>SUM(E3:E5)</f>
        <v>4.8499999999999996</v>
      </c>
      <c r="F6" s="19">
        <f>SUM(F3:F5)</f>
        <v>4.8</v>
      </c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Fluxo de Caixa 2013</vt:lpstr>
      <vt:lpstr>Plan2</vt:lpstr>
      <vt:lpstr>Plan3</vt:lpstr>
      <vt:lpstr>'Fluxo de Caixa 2013'!Area_de_impressao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Guilherme</dc:creator>
  <cp:lastModifiedBy>Luis Guilherme</cp:lastModifiedBy>
  <dcterms:created xsi:type="dcterms:W3CDTF">2014-05-02T10:55:39Z</dcterms:created>
  <dcterms:modified xsi:type="dcterms:W3CDTF">2014-05-02T11:19:58Z</dcterms:modified>
</cp:coreProperties>
</file>